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\Desktop\AM PR NE\2024\10\1\"/>
    </mc:Choice>
  </mc:AlternateContent>
  <xr:revisionPtr revIDLastSave="0" documentId="13_ncr:1_{7E2857F1-72E9-47EE-ACF3-4435CB9EB6D5}" xr6:coauthVersionLast="47" xr6:coauthVersionMax="47" xr10:uidLastSave="{00000000-0000-0000-0000-000000000000}"/>
  <bookViews>
    <workbookView xWindow="-28920" yWindow="-120" windowWidth="29040" windowHeight="17640" xr2:uid="{81186280-8D1E-44E0-A752-2EAA39ADF22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J7" i="1"/>
  <c r="I7" i="1"/>
  <c r="I6" i="1"/>
  <c r="I11" i="1"/>
  <c r="J11" i="1" s="1"/>
  <c r="J16" i="1"/>
  <c r="I15" i="1"/>
  <c r="J15" i="1" s="1"/>
  <c r="J20" i="1"/>
  <c r="J19" i="1"/>
  <c r="J18" i="1"/>
  <c r="J13" i="1"/>
  <c r="J21" i="1"/>
  <c r="J22" i="1"/>
  <c r="J23" i="1"/>
  <c r="J17" i="1"/>
  <c r="I10" i="1"/>
  <c r="J10" i="1" s="1"/>
  <c r="I14" i="1"/>
  <c r="J14" i="1" s="1"/>
  <c r="I12" i="1"/>
  <c r="J12" i="1" s="1"/>
  <c r="I9" i="1"/>
  <c r="J9" i="1" l="1"/>
  <c r="J6" i="1"/>
</calcChain>
</file>

<file path=xl/sharedStrings.xml><?xml version="1.0" encoding="utf-8"?>
<sst xmlns="http://schemas.openxmlformats.org/spreadsheetml/2006/main" count="86" uniqueCount="73">
  <si>
    <t>PROIECTE DEPUSE</t>
  </si>
  <si>
    <t>Nr.crt</t>
  </si>
  <si>
    <t xml:space="preserve">Prioritatea </t>
  </si>
  <si>
    <t>Cod Apel din MYSMIS</t>
  </si>
  <si>
    <t>Denumire Apel</t>
  </si>
  <si>
    <t>Data deschidere apel, ZZ.LL.AA</t>
  </si>
  <si>
    <t>Data inchidere apel, ZZ.LL.AA</t>
  </si>
  <si>
    <t>% acoperire alocare apel</t>
  </si>
  <si>
    <t>PRNE/151/PRNE_P1/OP1/RSO1.3/PRNE_A18</t>
  </si>
  <si>
    <t>PR/NE/2023/P1/RSO1.3.1/1 - Microîntreprinderi</t>
  </si>
  <si>
    <t>24.11.2023</t>
  </si>
  <si>
    <t>31.12.2023</t>
  </si>
  <si>
    <t>PRNE/107/PRNE_P2/OP1/RSO1.2/PRNE_A29</t>
  </si>
  <si>
    <t>PR/NE/2023/PI2/RSO1.2/1 – DIGITALIZARE IMM</t>
  </si>
  <si>
    <t>06.11.2023</t>
  </si>
  <si>
    <t>PRNE/130/PRNE_P4/OP2/RSO2.8/PRNE_A30_C</t>
  </si>
  <si>
    <t>PR/NE/2023/4/RSO2.8/1/Mobilitate urbana MRJ+M</t>
  </si>
  <si>
    <t>01.10.2023</t>
  </si>
  <si>
    <t>PRNE/154/PRNE_P6/OP4/RSO4.2/PRNE_A6</t>
  </si>
  <si>
    <t>PR/NE/2023/6/RSO4.2/1/INVATAMANT MRJ+M</t>
  </si>
  <si>
    <t>26.10.2023</t>
  </si>
  <si>
    <t>Nr. proiecte depuse**</t>
  </si>
  <si>
    <t>PRNE/234/PRNE_P3/OP2/RSO2.1/PRNE_A14</t>
  </si>
  <si>
    <t>PR/NE/2024/3/RSO2.1/1/Eficienta energetica Cladiri publice MRJ+M</t>
  </si>
  <si>
    <t>30.01.2024</t>
  </si>
  <si>
    <t>31.07.2024</t>
  </si>
  <si>
    <t>11.03.2024</t>
  </si>
  <si>
    <t>RNE/352/PRNE_P1/OP1/RSO1.3/PRNE_A33</t>
  </si>
  <si>
    <t>PR/NE/2024/1/RSO1.3/1/Incubatoare – Etapizate</t>
  </si>
  <si>
    <t>30.04.2024</t>
  </si>
  <si>
    <t>28.06.2024</t>
  </si>
  <si>
    <t>PR/NE/2024/3/RSO2.1/1/Cladiri publice – Etapizate</t>
  </si>
  <si>
    <t>PRNE/355/PRNE_P3/OP2/RSO2.1/PRNE_A33</t>
  </si>
  <si>
    <t>PR/NE/2024/4/RSO2.8/1/Mobilitate urbană – Etapizate</t>
  </si>
  <si>
    <t>PRNE/356/PRNE_P4/OP2/RSO2.8/PRNE_A33</t>
  </si>
  <si>
    <t>PR/NE/2024/5/RSO3.2/1</t>
  </si>
  <si>
    <t>PRNE/334/PRNE_P5/OP3/RSO3.2/PRNE_A31_C</t>
  </si>
  <si>
    <t>25.04.2024</t>
  </si>
  <si>
    <t>25.04.2025</t>
  </si>
  <si>
    <t>PRNE/379/PRNE_P7/OP5/RSO5.1/PRNE_A21</t>
  </si>
  <si>
    <t>PR/NE/2024/7/RSO5.1/1/MRJ</t>
  </si>
  <si>
    <t>10.06.2024</t>
  </si>
  <si>
    <t>31.12.2024</t>
  </si>
  <si>
    <t>PR/NE/2024/6/RSO4.2/1/Infrastructura scolara - Etapizate</t>
  </si>
  <si>
    <t>PRNE/339/PRNE_P6/OP4/RSO4.2/PRNE_A33</t>
  </si>
  <si>
    <t>PR/NE/2024/7/RSO5.1/1/Infrastructura – Etapizate</t>
  </si>
  <si>
    <t>PRNE/354/PRNE_P7/OP5/RSO5.1/PRNE_A33</t>
  </si>
  <si>
    <t>PR/NE/2024/P8/AT/2/Asistenta tehnica</t>
  </si>
  <si>
    <t>PRNE/311/PRNE_P8/AT</t>
  </si>
  <si>
    <t>18.04.2024</t>
  </si>
  <si>
    <t>31.12.2025</t>
  </si>
  <si>
    <t>PRNE/1125/8/1/Operațiuni dedicate construcției și dezvoltării capacității administrative a AM, potențialilor beneficiari și beneficiari</t>
  </si>
  <si>
    <t>PRNE/333/PRNE_P8/AT/AT/PRNE_A32_C</t>
  </si>
  <si>
    <t>26.04.2024</t>
  </si>
  <si>
    <t>Valoare nerambursabila solicitata,  LEI</t>
  </si>
  <si>
    <t>Alocare apel   LEI*</t>
  </si>
  <si>
    <t>PR/NE/2024/3/RSO2.7/1/Spatii verzi MRJ+M</t>
  </si>
  <si>
    <t>15.07.2024</t>
  </si>
  <si>
    <t>PR/NE/2024/6/RSO4.2/2/ÎNVĂȚĂMÂNT ORAȘE</t>
  </si>
  <si>
    <t>20.06.2024</t>
  </si>
  <si>
    <t>31.10.2024</t>
  </si>
  <si>
    <t>PRNE/457/PRNE_P3/OP2/RSO2.7/PRNE_A13</t>
  </si>
  <si>
    <t>PRNE/441/PRNE_P6/OP4/RSO4.2/PRNE_A6</t>
  </si>
  <si>
    <t>**proiectele depuse nu le includ si pe cele retrase/revocate/reziliate</t>
  </si>
  <si>
    <t>Situatia proiectelor depuse la nivelul Regiunii Nord-Est si gradul de acoperire a alocarii la data de 01.10.2024</t>
  </si>
  <si>
    <t xml:space="preserve">*curs inforeuro 10.2024 </t>
  </si>
  <si>
    <t>PR/NE/2024/P1/RSO1.1.2/1/Infrastructuri CDI</t>
  </si>
  <si>
    <t>PRNE/415/PRNE_P1/OP1/RSO1.1/PRNE_A1</t>
  </si>
  <si>
    <t>05.09.2024</t>
  </si>
  <si>
    <t>05.12.2024</t>
  </si>
  <si>
    <t>PR/NE/2024/P1/RSO1.1/1/4 -VINNOVATE</t>
  </si>
  <si>
    <t>PRNE/487/PRNE_P1/OP1/RSO1.1/PRNE_A8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</si>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</sst>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 vertical="center"/>
    </xf>
    <xf numFmtId="4" fontId="0" fillId="0" borderId="5" xfId="0" applyNumberFormat="1" applyBorder="1"/>
    <xf numFmtId="4" fontId="0" fillId="0" borderId="5" xfId="0" applyNumberFormat="1" applyBorder="1" applyAlignment="1">
      <alignment horizontal="center"/>
    </xf>
    <xf numFmtId="4" fontId="0" fillId="0" borderId="0" xfId="0" applyNumberFormat="1"/>
    <xf numFmtId="0" fontId="0" fillId="0" borderId="5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30</xdr:row>
      <xdr:rowOff>114300</xdr:rowOff>
    </xdr:from>
    <xdr:to>
      <xdr:col>7</xdr:col>
      <xdr:colOff>661426</xdr:colOff>
      <xdr:row>32</xdr:row>
      <xdr:rowOff>24130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509BF9-6C4A-46BA-B294-4DA906172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6448425"/>
          <a:ext cx="6840220" cy="290830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0</xdr:row>
      <xdr:rowOff>219075</xdr:rowOff>
    </xdr:from>
    <xdr:to>
      <xdr:col>3</xdr:col>
      <xdr:colOff>2911186</xdr:colOff>
      <xdr:row>0</xdr:row>
      <xdr:rowOff>943075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F398BE-52CA-4319-828C-F00E9776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219075"/>
          <a:ext cx="5244811" cy="7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C8BE3-6DF8-47FC-AD39-11097CC4636D}">
  <dimension ref="A1:J28"/>
  <sheetViews>
    <sheetView tabSelected="1" topLeftCell="D4" zoomScale="130" zoomScaleNormal="130" workbookViewId="0">
      <selection activeCell="F14" sqref="F14"/>
    </sheetView>
  </sheetViews>
  <sheetFormatPr defaultRowHeight="15" x14ac:dyDescent="0.25"/>
  <cols>
    <col min="2" max="2" width="12.140625" customWidth="1"/>
    <col min="3" max="3" width="43.28515625" customWidth="1"/>
    <col min="4" max="4" width="62.140625" bestFit="1" customWidth="1"/>
    <col min="5" max="5" width="12.28515625" customWidth="1"/>
    <col min="6" max="6" width="11.85546875" customWidth="1"/>
    <col min="8" max="8" width="14.85546875" bestFit="1" customWidth="1"/>
    <col min="9" max="9" width="18" customWidth="1"/>
    <col min="10" max="10" width="13.42578125" style="10" customWidth="1"/>
  </cols>
  <sheetData>
    <row r="1" spans="1:10" ht="81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C2" s="11" t="s">
        <v>64</v>
      </c>
    </row>
    <row r="4" spans="1:10" x14ac:dyDescent="0.25">
      <c r="A4" s="1"/>
      <c r="B4" s="2"/>
      <c r="C4" s="1"/>
      <c r="D4" s="1"/>
      <c r="E4" s="1"/>
      <c r="F4" s="1"/>
      <c r="G4" s="19" t="s">
        <v>0</v>
      </c>
      <c r="H4" s="20"/>
      <c r="I4" s="3"/>
    </row>
    <row r="5" spans="1:10" ht="63.75" customHeight="1" x14ac:dyDescent="0.25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6" t="s">
        <v>21</v>
      </c>
      <c r="H5" s="7" t="s">
        <v>54</v>
      </c>
      <c r="I5" s="8" t="s">
        <v>55</v>
      </c>
      <c r="J5" s="9" t="s">
        <v>7</v>
      </c>
    </row>
    <row r="6" spans="1:10" x14ac:dyDescent="0.25">
      <c r="A6" s="12">
        <v>1</v>
      </c>
      <c r="B6" s="12">
        <v>1</v>
      </c>
      <c r="C6" s="12" t="s">
        <v>8</v>
      </c>
      <c r="D6" s="12" t="s">
        <v>9</v>
      </c>
      <c r="E6" s="12" t="s">
        <v>10</v>
      </c>
      <c r="F6" s="12" t="s">
        <v>11</v>
      </c>
      <c r="G6" s="12">
        <v>482</v>
      </c>
      <c r="H6" s="15">
        <v>348174409.40999991</v>
      </c>
      <c r="I6" s="15">
        <f>43500000*C27</f>
        <v>216473400</v>
      </c>
      <c r="J6" s="16">
        <f>H6/I6*100</f>
        <v>160.83934996632377</v>
      </c>
    </row>
    <row r="7" spans="1:10" x14ac:dyDescent="0.25">
      <c r="A7" s="12">
        <v>2</v>
      </c>
      <c r="B7" s="12"/>
      <c r="C7" s="12" t="s">
        <v>67</v>
      </c>
      <c r="D7" s="12" t="s">
        <v>66</v>
      </c>
      <c r="E7" s="12" t="s">
        <v>68</v>
      </c>
      <c r="F7" s="12" t="s">
        <v>69</v>
      </c>
      <c r="G7" s="12">
        <v>0</v>
      </c>
      <c r="H7" s="12">
        <v>0</v>
      </c>
      <c r="I7" s="15">
        <f>32600000*C27</f>
        <v>162230640</v>
      </c>
      <c r="J7" s="16">
        <f>H7/I7*100</f>
        <v>0</v>
      </c>
    </row>
    <row r="8" spans="1:10" x14ac:dyDescent="0.25">
      <c r="A8" s="12">
        <v>3</v>
      </c>
      <c r="B8" s="12"/>
      <c r="C8" s="12" t="s">
        <v>71</v>
      </c>
      <c r="D8" s="12" t="s">
        <v>70</v>
      </c>
      <c r="E8" s="12" t="s">
        <v>72</v>
      </c>
      <c r="F8" s="12" t="s">
        <v>60</v>
      </c>
      <c r="G8" s="12">
        <v>0</v>
      </c>
      <c r="H8" s="12">
        <v>0</v>
      </c>
      <c r="I8" s="15">
        <f>600000*C27</f>
        <v>2985840</v>
      </c>
      <c r="J8" s="16">
        <f>H8/I8*100</f>
        <v>0</v>
      </c>
    </row>
    <row r="9" spans="1:10" x14ac:dyDescent="0.25">
      <c r="A9" s="12">
        <v>4</v>
      </c>
      <c r="B9" s="12">
        <v>2</v>
      </c>
      <c r="C9" s="12" t="s">
        <v>12</v>
      </c>
      <c r="D9" s="12" t="s">
        <v>13</v>
      </c>
      <c r="E9" s="12" t="s">
        <v>14</v>
      </c>
      <c r="F9" s="12" t="s">
        <v>26</v>
      </c>
      <c r="G9" s="12">
        <v>360</v>
      </c>
      <c r="H9" s="15">
        <v>147476189.02999991</v>
      </c>
      <c r="I9" s="15">
        <f>31000000*C27</f>
        <v>154268400</v>
      </c>
      <c r="J9" s="16">
        <f t="shared" ref="J9:J23" si="0">H9/I9*100</f>
        <v>95.597146940008386</v>
      </c>
    </row>
    <row r="10" spans="1:10" x14ac:dyDescent="0.25">
      <c r="A10" s="12">
        <v>5</v>
      </c>
      <c r="B10" s="12">
        <v>3</v>
      </c>
      <c r="C10" s="12" t="s">
        <v>22</v>
      </c>
      <c r="D10" s="12" t="s">
        <v>23</v>
      </c>
      <c r="E10" s="12" t="s">
        <v>24</v>
      </c>
      <c r="F10" s="12" t="s">
        <v>42</v>
      </c>
      <c r="G10" s="12">
        <v>1</v>
      </c>
      <c r="H10" s="15">
        <v>9855541.3499999996</v>
      </c>
      <c r="I10" s="15">
        <f>107697168*C27</f>
        <v>535944186.83520001</v>
      </c>
      <c r="J10" s="16">
        <f>H10/I10*100</f>
        <v>1.8389118852464625</v>
      </c>
    </row>
    <row r="11" spans="1:10" x14ac:dyDescent="0.25">
      <c r="A11" s="12">
        <v>6</v>
      </c>
      <c r="B11" s="12">
        <v>3</v>
      </c>
      <c r="C11" s="12" t="s">
        <v>61</v>
      </c>
      <c r="D11" s="12" t="s">
        <v>56</v>
      </c>
      <c r="E11" s="12" t="s">
        <v>57</v>
      </c>
      <c r="F11" s="12" t="s">
        <v>42</v>
      </c>
      <c r="G11" s="12">
        <v>0</v>
      </c>
      <c r="H11" s="15">
        <v>0</v>
      </c>
      <c r="I11" s="15">
        <f>55611153*C27</f>
        <v>276743341.78920001</v>
      </c>
      <c r="J11" s="16">
        <f>H11/I11*100</f>
        <v>0</v>
      </c>
    </row>
    <row r="12" spans="1:10" x14ac:dyDescent="0.25">
      <c r="A12" s="12">
        <v>7</v>
      </c>
      <c r="B12" s="12">
        <v>4</v>
      </c>
      <c r="C12" s="12" t="s">
        <v>15</v>
      </c>
      <c r="D12" s="12" t="s">
        <v>16</v>
      </c>
      <c r="E12" s="12" t="s">
        <v>17</v>
      </c>
      <c r="F12" s="12" t="s">
        <v>42</v>
      </c>
      <c r="G12" s="12">
        <v>2</v>
      </c>
      <c r="H12" s="15">
        <v>105095554.91</v>
      </c>
      <c r="I12" s="15">
        <f>226739980*C27</f>
        <v>1128348836.4719999</v>
      </c>
      <c r="J12" s="16">
        <f t="shared" si="0"/>
        <v>9.3141014119890002</v>
      </c>
    </row>
    <row r="13" spans="1:10" x14ac:dyDescent="0.25">
      <c r="A13" s="12">
        <v>8</v>
      </c>
      <c r="B13" s="13">
        <v>5</v>
      </c>
      <c r="C13" t="s">
        <v>36</v>
      </c>
      <c r="D13" t="s">
        <v>35</v>
      </c>
      <c r="E13" s="13" t="s">
        <v>37</v>
      </c>
      <c r="F13" s="13" t="s">
        <v>38</v>
      </c>
      <c r="G13" s="13">
        <v>3</v>
      </c>
      <c r="H13" s="17">
        <v>885650408.98000002</v>
      </c>
      <c r="I13" s="15">
        <v>903956586.84000003</v>
      </c>
      <c r="J13" s="16">
        <f>H13/I13*100</f>
        <v>97.974883072206637</v>
      </c>
    </row>
    <row r="14" spans="1:10" x14ac:dyDescent="0.25">
      <c r="A14" s="12">
        <v>9</v>
      </c>
      <c r="B14" s="12">
        <v>6</v>
      </c>
      <c r="C14" s="12" t="s">
        <v>18</v>
      </c>
      <c r="D14" s="12" t="s">
        <v>19</v>
      </c>
      <c r="E14" s="12" t="s">
        <v>20</v>
      </c>
      <c r="F14" s="12" t="s">
        <v>42</v>
      </c>
      <c r="G14" s="12">
        <v>4</v>
      </c>
      <c r="H14" s="15">
        <v>40068842.559999995</v>
      </c>
      <c r="I14" s="15">
        <f>83860026*C27</f>
        <v>417321033.38639998</v>
      </c>
      <c r="J14" s="16">
        <f>H14/I14*100</f>
        <v>9.6014433384430014</v>
      </c>
    </row>
    <row r="15" spans="1:10" x14ac:dyDescent="0.25">
      <c r="A15" s="12">
        <v>10</v>
      </c>
      <c r="B15" s="12">
        <v>6</v>
      </c>
      <c r="C15" s="12" t="s">
        <v>62</v>
      </c>
      <c r="D15" s="12" t="s">
        <v>58</v>
      </c>
      <c r="E15" s="12" t="s">
        <v>59</v>
      </c>
      <c r="F15" s="12" t="s">
        <v>60</v>
      </c>
      <c r="G15" s="12">
        <v>0</v>
      </c>
      <c r="H15" s="15">
        <v>0</v>
      </c>
      <c r="I15" s="15">
        <f>11717356*C27</f>
        <v>58310250.398400001</v>
      </c>
      <c r="J15" s="16">
        <f>H15/I15*100</f>
        <v>0</v>
      </c>
    </row>
    <row r="16" spans="1:10" x14ac:dyDescent="0.25">
      <c r="A16" s="12">
        <v>11</v>
      </c>
      <c r="B16" s="12">
        <v>7</v>
      </c>
      <c r="C16" s="12" t="s">
        <v>39</v>
      </c>
      <c r="D16" s="12" t="s">
        <v>40</v>
      </c>
      <c r="E16" s="12" t="s">
        <v>41</v>
      </c>
      <c r="F16" s="12" t="s">
        <v>42</v>
      </c>
      <c r="G16" s="12">
        <v>0</v>
      </c>
      <c r="H16" s="15">
        <v>0</v>
      </c>
      <c r="I16" s="15">
        <v>318408841.13999999</v>
      </c>
      <c r="J16" s="16">
        <f>H16/I16*100</f>
        <v>0</v>
      </c>
    </row>
    <row r="17" spans="1:10" x14ac:dyDescent="0.25">
      <c r="A17" s="12">
        <v>12</v>
      </c>
      <c r="B17" s="12">
        <v>1</v>
      </c>
      <c r="C17" s="12" t="s">
        <v>27</v>
      </c>
      <c r="D17" s="12" t="s">
        <v>28</v>
      </c>
      <c r="E17" s="12" t="s">
        <v>29</v>
      </c>
      <c r="F17" s="12" t="s">
        <v>30</v>
      </c>
      <c r="G17" s="12">
        <v>1</v>
      </c>
      <c r="H17" s="15">
        <v>15593439.310000001</v>
      </c>
      <c r="I17" s="15">
        <v>31000000</v>
      </c>
      <c r="J17" s="16">
        <f t="shared" si="0"/>
        <v>50.301417129032252</v>
      </c>
    </row>
    <row r="18" spans="1:10" x14ac:dyDescent="0.25">
      <c r="A18" s="12">
        <v>13</v>
      </c>
      <c r="B18" s="12">
        <v>3</v>
      </c>
      <c r="C18" s="12" t="s">
        <v>32</v>
      </c>
      <c r="D18" s="12" t="s">
        <v>31</v>
      </c>
      <c r="E18" s="12" t="s">
        <v>29</v>
      </c>
      <c r="F18" s="12" t="s">
        <v>30</v>
      </c>
      <c r="G18" s="12">
        <v>6</v>
      </c>
      <c r="H18" s="15">
        <v>27861349.43</v>
      </c>
      <c r="I18" s="15">
        <v>26921167.760000002</v>
      </c>
      <c r="J18" s="16">
        <f t="shared" si="0"/>
        <v>103.49235099450975</v>
      </c>
    </row>
    <row r="19" spans="1:10" x14ac:dyDescent="0.25">
      <c r="A19" s="12">
        <v>14</v>
      </c>
      <c r="B19" s="12">
        <v>4</v>
      </c>
      <c r="C19" s="12" t="s">
        <v>34</v>
      </c>
      <c r="D19" s="12" t="s">
        <v>33</v>
      </c>
      <c r="E19" s="12" t="s">
        <v>29</v>
      </c>
      <c r="F19" s="12" t="s">
        <v>57</v>
      </c>
      <c r="G19" s="12">
        <v>12</v>
      </c>
      <c r="H19" s="15">
        <v>316127474.17000002</v>
      </c>
      <c r="I19" s="15">
        <v>305417817.35000002</v>
      </c>
      <c r="J19" s="16">
        <f>H19/I19*100</f>
        <v>103.50655928096266</v>
      </c>
    </row>
    <row r="20" spans="1:10" x14ac:dyDescent="0.25">
      <c r="A20" s="12">
        <v>15</v>
      </c>
      <c r="B20" s="12">
        <v>6</v>
      </c>
      <c r="C20" s="12" t="s">
        <v>44</v>
      </c>
      <c r="D20" s="12" t="s">
        <v>43</v>
      </c>
      <c r="E20" s="12" t="s">
        <v>29</v>
      </c>
      <c r="F20" s="12" t="s">
        <v>30</v>
      </c>
      <c r="G20" s="12">
        <v>33</v>
      </c>
      <c r="H20" s="15">
        <v>163181248.85999998</v>
      </c>
      <c r="I20" s="15">
        <v>159053607.59999999</v>
      </c>
      <c r="J20" s="16">
        <f>H20/I20*100</f>
        <v>102.5951258335369</v>
      </c>
    </row>
    <row r="21" spans="1:10" x14ac:dyDescent="0.25">
      <c r="A21" s="12">
        <v>16</v>
      </c>
      <c r="B21" s="12">
        <v>7</v>
      </c>
      <c r="C21" s="12" t="s">
        <v>46</v>
      </c>
      <c r="D21" s="12" t="s">
        <v>45</v>
      </c>
      <c r="E21" s="12" t="s">
        <v>29</v>
      </c>
      <c r="F21" s="12" t="s">
        <v>30</v>
      </c>
      <c r="G21" s="12">
        <v>18</v>
      </c>
      <c r="H21" s="15">
        <v>197147584.5</v>
      </c>
      <c r="I21" s="15">
        <v>217653682.34</v>
      </c>
      <c r="J21" s="16">
        <f t="shared" si="0"/>
        <v>90.578566087401583</v>
      </c>
    </row>
    <row r="22" spans="1:10" x14ac:dyDescent="0.25">
      <c r="A22" s="12">
        <v>17</v>
      </c>
      <c r="B22" s="12">
        <v>8</v>
      </c>
      <c r="C22" s="12" t="s">
        <v>48</v>
      </c>
      <c r="D22" s="12" t="s">
        <v>47</v>
      </c>
      <c r="E22" s="12" t="s">
        <v>49</v>
      </c>
      <c r="F22" s="12" t="s">
        <v>50</v>
      </c>
      <c r="G22" s="12">
        <v>1</v>
      </c>
      <c r="H22" s="15">
        <v>107269426.53</v>
      </c>
      <c r="I22" s="15">
        <v>116223897.36</v>
      </c>
      <c r="J22" s="16">
        <f t="shared" si="0"/>
        <v>92.295499433938446</v>
      </c>
    </row>
    <row r="23" spans="1:10" ht="45" x14ac:dyDescent="0.25">
      <c r="A23" s="12">
        <v>18</v>
      </c>
      <c r="B23" s="12">
        <v>8</v>
      </c>
      <c r="C23" s="14" t="s">
        <v>52</v>
      </c>
      <c r="D23" s="18" t="s">
        <v>51</v>
      </c>
      <c r="E23" s="12" t="s">
        <v>53</v>
      </c>
      <c r="F23" s="12" t="s">
        <v>25</v>
      </c>
      <c r="G23" s="12">
        <v>1</v>
      </c>
      <c r="H23" s="15">
        <v>23218000</v>
      </c>
      <c r="I23" s="15">
        <v>31709609.920000002</v>
      </c>
      <c r="J23" s="16">
        <f t="shared" si="0"/>
        <v>73.220705201283039</v>
      </c>
    </row>
    <row r="27" spans="1:10" x14ac:dyDescent="0.25">
      <c r="A27" t="s">
        <v>65</v>
      </c>
      <c r="C27">
        <v>4.9763999999999999</v>
      </c>
    </row>
    <row r="28" spans="1:10" x14ac:dyDescent="0.25">
      <c r="A28" t="s">
        <v>63</v>
      </c>
    </row>
  </sheetData>
  <mergeCells count="2">
    <mergeCell ref="G4:H4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Murariu Catalina Petronela</dc:creator>
  <cp:lastModifiedBy>Murariu Catalina Petronela</cp:lastModifiedBy>
  <dcterms:created xsi:type="dcterms:W3CDTF">2024-01-22T06:42:50Z</dcterms:created>
  <dcterms:modified xsi:type="dcterms:W3CDTF">2024-10-02T08:35:05Z</dcterms:modified>
</cp:coreProperties>
</file>